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<sst xmlns="http://schemas.openxmlformats.org/spreadsheetml/2006/main" count="130" uniqueCount="103">
  <si>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</si>
  <si>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</si>
  <si>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</si>
  <si>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</si>
  <si>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</si>
  <si>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</si>
  <si>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</si>
  <si>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</si>
  <si>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</si>
  <si>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</si>
  <si>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</si>
  <si>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</si>
  <si>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</si>
  <si>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</si>
  <si>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</si>
  <si>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</si>
  <si>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</si>
  <si>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</si>
  <si>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</si>
  <si>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</si>
  <si>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</si>
  <si>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</si>
  <si>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</si>
  <si>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</si>
  <si>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</si>
  <si>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</si>
  <si>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</si>
  <si>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</si>
  <si>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</si>
  <si>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</si>
  <si>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</si>
  <si>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</si>
  <si>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</si>
  <si>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</si>
  <si>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</si>
  <si>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</si>
  <si>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</si>
  <si>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</si>
  <si>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</si>
  <si>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</si>
  <si>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</si>
  <si>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</si>
  <si>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</si>
  <si>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</si>
  <si>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</si>
  <si>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</si>
  <si>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</si>
  <si>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</si>
  <si>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</si>
  <si>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</si>
  <si>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</si>
  <si>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</si>
  <si>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</si>
  <si>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</si>
  <si>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</si>
  <si>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</si>
  <si>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</si>
  <si>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</si>
  <si>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</si>
  <si>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</si>
  <si>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</si>
  <si>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</si>
  <si>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</si>
  <si>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</si>
  <si>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</si>
  <si>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</si>
  <si>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</si>
  <si>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</si>
  <si>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</si>
  <si>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</si>
  <si>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</si>
  <si>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</si>
  <si>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</si>
  <si>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</si>
  <si>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</si>
  <si>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</si>
  <si>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</si>
  <si>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</si>
  <si>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</si>
  <si>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</si>
  <si>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</si>
  <si>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</si>
  <si>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</si>
  <si>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</si>
  <si>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</si>
  <si>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</si>
  <si>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</si>
  <si>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</si>
  <si>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</si>
  <si>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</si>
  <si>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</si>
  <si>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</si>
  <si>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</si>
  <si>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2шт</t>
  </si>
  <si>
    <t>ост.на 01.06</t>
  </si>
  <si>
    <t>май</t>
  </si>
  <si>
    <t xml:space="preserve">                    за май  2013 г.</t>
  </si>
  <si>
    <t xml:space="preserve">3. </t>
  </si>
  <si>
    <t>Прочистка канализации</t>
  </si>
  <si>
    <t>Завоз песка в песочницу</t>
  </si>
  <si>
    <t>Песок</t>
  </si>
  <si>
    <t>1,3м3</t>
  </si>
  <si>
    <t>Смена ламп (2шт) л/кл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</si>
</sst>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36389.54</v>
      </c>
      <c r="J17" s="16" t="s">
        <v>62</v>
      </c>
      <c r="K17" s="18" t="s">
        <v>63</v>
      </c>
      <c r="L17" s="23">
        <v>3.92</v>
      </c>
      <c r="M17" s="33">
        <f t="shared" si="0"/>
        <v>420.34324639999994</v>
      </c>
    </row>
    <row r="18" spans="2:13" ht="12.75">
      <c r="B18" t="s">
        <v>11</v>
      </c>
      <c r="F18" s="9">
        <f>F17/F16</f>
        <v>0.8962748827796054</v>
      </c>
      <c r="J18" s="20"/>
      <c r="K18" s="27" t="s">
        <v>64</v>
      </c>
      <c r="L18" s="28">
        <f>SUM(L7:L17)</f>
        <v>15.92</v>
      </c>
      <c r="M18" s="34">
        <f>SUM(M7:M17)</f>
        <v>1707.1082864</v>
      </c>
    </row>
    <row r="19" spans="1:11" ht="12.75">
      <c r="A19" t="s">
        <v>91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37536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3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35">
        <v>1.08</v>
      </c>
      <c r="M23" s="33">
        <f aca="true" t="shared" si="1" ref="M23:M34">L23*89.21*1.202*1.15</f>
        <v>133.18018163999997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35">
        <v>0.14</v>
      </c>
      <c r="M24" s="33">
        <f t="shared" si="1"/>
        <v>17.264097619999998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/>
      <c r="L26" s="35"/>
      <c r="M26" s="33">
        <f t="shared" si="1"/>
        <v>0</v>
      </c>
    </row>
    <row r="27" spans="1:13" ht="12.75">
      <c r="A27" s="6" t="s">
        <v>97</v>
      </c>
      <c r="F27" s="5">
        <v>0</v>
      </c>
      <c r="J27" s="20">
        <v>6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7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3742.848</v>
      </c>
      <c r="J30" s="20">
        <v>9</v>
      </c>
      <c r="K30" s="20"/>
      <c r="L30" s="3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489.99999999999994</v>
      </c>
      <c r="C32" t="s">
        <v>20</v>
      </c>
      <c r="D32" s="5">
        <v>2.89</v>
      </c>
      <c r="E32" t="s">
        <v>17</v>
      </c>
      <c r="F32" s="5">
        <v>1416.1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5158.948</v>
      </c>
      <c r="J35" s="20"/>
      <c r="K35" s="30" t="s">
        <v>64</v>
      </c>
      <c r="L35" s="34">
        <f>SUM(L22:L34)</f>
        <v>6.05</v>
      </c>
      <c r="M35" s="34">
        <f>SUM(M22:M34)</f>
        <v>746.0556471499999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155699</v>
      </c>
      <c r="D37">
        <v>219171.6</v>
      </c>
      <c r="E37">
        <v>3465.6</v>
      </c>
      <c r="F37" s="36">
        <f>C37/D37*E37</f>
        <v>2461.954260497254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107981</v>
      </c>
      <c r="D38">
        <v>219171.6</v>
      </c>
      <c r="E38">
        <v>3465.6</v>
      </c>
      <c r="F38" s="36">
        <f>C38/D38*E38</f>
        <v>1707.4244728787853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746.0556471499999</v>
      </c>
      <c r="J39" s="20">
        <v>1</v>
      </c>
      <c r="K39" s="20" t="s">
        <v>100</v>
      </c>
      <c r="L39" s="25" t="s">
        <v>101</v>
      </c>
      <c r="M39" s="25">
        <v>325</v>
      </c>
    </row>
    <row r="40" spans="1:13" ht="12.75">
      <c r="A40" t="s">
        <v>80</v>
      </c>
      <c r="J40" s="20">
        <v>2</v>
      </c>
      <c r="K40" s="20" t="s">
        <v>92</v>
      </c>
      <c r="L40" s="25" t="s">
        <v>93</v>
      </c>
      <c r="M40" s="25">
        <v>13.04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M54</f>
        <v>338.04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0.24</v>
      </c>
      <c r="E45" t="s">
        <v>17</v>
      </c>
      <c r="F45" s="11">
        <f>B45*D45</f>
        <v>831.7439999999999</v>
      </c>
      <c r="J45" s="20">
        <v>7</v>
      </c>
      <c r="K45" s="20"/>
      <c r="L45" s="25"/>
      <c r="M45" s="25"/>
    </row>
    <row r="46" spans="1:13" ht="12.75">
      <c r="A46" s="47" t="s">
        <v>89</v>
      </c>
      <c r="B46" s="47"/>
      <c r="C46" s="47"/>
      <c r="D46" s="48"/>
      <c r="E46" s="47"/>
      <c r="F46" s="48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6085.218380526039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0.2</v>
      </c>
      <c r="E49" t="s">
        <v>17</v>
      </c>
      <c r="F49" s="11">
        <f>B49*D49</f>
        <v>693.12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0.74</v>
      </c>
      <c r="E52" t="s">
        <v>17</v>
      </c>
      <c r="F52" s="11">
        <f>B52*D52</f>
        <v>2564.544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3257.6639999999998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338.04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2.12</v>
      </c>
      <c r="E56" t="s">
        <v>17</v>
      </c>
      <c r="F56" s="11">
        <f>B56*D56</f>
        <v>7347.072</v>
      </c>
    </row>
    <row r="57" spans="1:6" ht="12.75">
      <c r="A57" s="4" t="s">
        <v>36</v>
      </c>
      <c r="F57" s="32">
        <f>SUM(F56)</f>
        <v>7347.072</v>
      </c>
    </row>
    <row r="58" spans="1:6" ht="12.75">
      <c r="A58" s="1" t="s">
        <v>37</v>
      </c>
      <c r="B58" s="1"/>
      <c r="F58" s="46">
        <f>F28+F35+F47+F53+F57</f>
        <v>29344.58238052604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234.75665904420833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29579.339039570248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41395</v>
      </c>
      <c r="C62" s="42">
        <v>118899</v>
      </c>
      <c r="D62" s="44">
        <f>F20</f>
        <v>37536</v>
      </c>
      <c r="E62" s="44">
        <f>F60</f>
        <v>29579.339039570248</v>
      </c>
      <c r="F62" s="45">
        <f>C62+D62-E62</f>
        <v>126855.66096042976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2013-07-30T14:27:04Z</dcterms:modified>
  <cp:category/>
  <cp:version/>
  <cp:contentType/>
  <cp:contentStatus/>
</cp:coreProperties>
</file>